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ima365-my.sharepoint.com/personal/emma_birchill_cloudlakellc_com/Documents/Desktop/"/>
    </mc:Choice>
  </mc:AlternateContent>
  <xr:revisionPtr revIDLastSave="0" documentId="8_{E04B2BBF-1FBF-40D9-8192-9A66B2E2CA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definedNames>
    <definedName name="_xlnm.Print_Area" localSheetId="0">Budget!$A$1:$G$50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4" i="1"/>
  <c r="F20" i="1"/>
  <c r="E45" i="1" s="1"/>
  <c r="E9" i="1"/>
  <c r="F9" i="1"/>
  <c r="E43" i="1" s="1"/>
  <c r="E42" i="1"/>
  <c r="A43" i="1"/>
  <c r="F38" i="1" l="1"/>
  <c r="E49" i="1" s="1"/>
  <c r="G37" i="1"/>
  <c r="A49" i="1" l="1"/>
  <c r="A48" i="1"/>
  <c r="A47" i="1"/>
  <c r="A46" i="1"/>
  <c r="A45" i="1"/>
  <c r="A44" i="1"/>
  <c r="D36" i="1" l="1"/>
  <c r="D35" i="1"/>
  <c r="G35" i="1" s="1"/>
  <c r="D34" i="1"/>
  <c r="D38" i="1" s="1"/>
  <c r="D31" i="1"/>
  <c r="D30" i="1"/>
  <c r="D27" i="1"/>
  <c r="E27" i="1" s="1"/>
  <c r="G27" i="1" s="1"/>
  <c r="D26" i="1"/>
  <c r="D23" i="1"/>
  <c r="E23" i="1" s="1"/>
  <c r="G23" i="1" s="1"/>
  <c r="D22" i="1"/>
  <c r="D19" i="1"/>
  <c r="G19" i="1" s="1"/>
  <c r="D18" i="1"/>
  <c r="G18" i="1" s="1"/>
  <c r="D17" i="1"/>
  <c r="G17" i="1" s="1"/>
  <c r="D16" i="1"/>
  <c r="E16" i="1" s="1"/>
  <c r="G16" i="1" s="1"/>
  <c r="D15" i="1"/>
  <c r="E15" i="1" s="1"/>
  <c r="G15" i="1" s="1"/>
  <c r="D14" i="1"/>
  <c r="D11" i="1"/>
  <c r="D8" i="1"/>
  <c r="G8" i="1" s="1"/>
  <c r="D7" i="1"/>
  <c r="G7" i="1" s="1"/>
  <c r="D6" i="1"/>
  <c r="F32" i="1" l="1"/>
  <c r="G31" i="1"/>
  <c r="D32" i="1"/>
  <c r="C48" i="1" s="1"/>
  <c r="G36" i="1"/>
  <c r="D24" i="1"/>
  <c r="C46" i="1" s="1"/>
  <c r="D28" i="1"/>
  <c r="C47" i="1" s="1"/>
  <c r="D12" i="1"/>
  <c r="C44" i="1" s="1"/>
  <c r="D20" i="1"/>
  <c r="D9" i="1"/>
  <c r="C43" i="1" s="1"/>
  <c r="G6" i="1"/>
  <c r="G9" i="1" s="1"/>
  <c r="E11" i="1"/>
  <c r="G11" i="1" s="1"/>
  <c r="G14" i="1"/>
  <c r="G26" i="1"/>
  <c r="F39" i="1" l="1"/>
  <c r="E48" i="1"/>
  <c r="C45" i="1"/>
  <c r="D39" i="1"/>
  <c r="G34" i="1"/>
  <c r="G38" i="1" s="1"/>
  <c r="E38" i="1"/>
  <c r="D49" i="1" s="1"/>
  <c r="E24" i="1"/>
  <c r="G24" i="1" s="1"/>
  <c r="G22" i="1"/>
  <c r="E32" i="1"/>
  <c r="G30" i="1"/>
  <c r="C49" i="1"/>
  <c r="E28" i="1"/>
  <c r="G28" i="1" s="1"/>
  <c r="E20" i="1"/>
  <c r="E12" i="1"/>
  <c r="G12" i="1" s="1"/>
  <c r="E50" i="1"/>
  <c r="C50" i="1" l="1"/>
  <c r="G20" i="1"/>
  <c r="E39" i="1"/>
  <c r="D46" i="1"/>
  <c r="D43" i="1"/>
  <c r="D48" i="1"/>
  <c r="G32" i="1"/>
  <c r="D45" i="1"/>
  <c r="D47" i="1"/>
  <c r="D44" i="1"/>
  <c r="G39" i="1" l="1"/>
  <c r="D50" i="1"/>
</calcChain>
</file>

<file path=xl/sharedStrings.xml><?xml version="1.0" encoding="utf-8"?>
<sst xmlns="http://schemas.openxmlformats.org/spreadsheetml/2006/main" count="48" uniqueCount="48">
  <si>
    <t>ORGANIZATION NAME</t>
  </si>
  <si>
    <t>NAME OF PROJECT</t>
  </si>
  <si>
    <t>DESCRIPTION</t>
  </si>
  <si>
    <t>QTY</t>
  </si>
  <si>
    <t>Unit Cost (U.S. $)</t>
  </si>
  <si>
    <t>Total Cost</t>
  </si>
  <si>
    <t xml:space="preserve">Julia Taft Grant </t>
  </si>
  <si>
    <t>Organization</t>
  </si>
  <si>
    <t>Total (U.S. $)</t>
  </si>
  <si>
    <t xml:space="preserve">PHASE 1: PRELIMINARY WORKS </t>
  </si>
  <si>
    <t>Site study and preparation</t>
  </si>
  <si>
    <t>Geophysiscal studies</t>
  </si>
  <si>
    <t>Hydrological studies</t>
  </si>
  <si>
    <t>Sub-Total Phase 1</t>
  </si>
  <si>
    <t>PHASE 2: PREPARATORY WORKS</t>
  </si>
  <si>
    <t>Site installation (clearing/setting out)</t>
  </si>
  <si>
    <t>Sub-Total Phase 2</t>
  </si>
  <si>
    <t>PHASE 3: BOREHOLES CONSTRUCTION</t>
  </si>
  <si>
    <t>Drilling</t>
  </si>
  <si>
    <t>Sinking of the rotary of 250/165 mm</t>
  </si>
  <si>
    <t>Temporary casing</t>
  </si>
  <si>
    <t xml:space="preserve">PVC piping of 125/112 mm </t>
  </si>
  <si>
    <t>Gravel</t>
  </si>
  <si>
    <t>Trap sand</t>
  </si>
  <si>
    <t>Sub-Total Phase 3</t>
  </si>
  <si>
    <t>PHASE 4: DEVELOPMENT AND PUMPING TEST</t>
  </si>
  <si>
    <t>Borehole development</t>
  </si>
  <si>
    <t>Water pumping/testing (144 hours)</t>
  </si>
  <si>
    <t>Sous Total Phase 4</t>
  </si>
  <si>
    <t>PHASE 5: SURFACE LAYOUTS</t>
  </si>
  <si>
    <t>Curb-stone fabric in reinforced concrete and drawing surface</t>
  </si>
  <si>
    <t>Drainage</t>
  </si>
  <si>
    <t>Sub-Total Phase 5</t>
  </si>
  <si>
    <t>PHASE 6: SUPPLY AND INSTALLATION OF PUMPS</t>
  </si>
  <si>
    <t>Supply and installation of hand pump</t>
  </si>
  <si>
    <t>Emergency maintenance tool kit</t>
  </si>
  <si>
    <t>Sub-Total Phase 6</t>
  </si>
  <si>
    <t>PHASE 7: PUT INTO SERVICE ACTIVITIES</t>
  </si>
  <si>
    <t>Water treatment and desinfection</t>
  </si>
  <si>
    <t>Water analysis</t>
  </si>
  <si>
    <t>Formation and training of water management committee</t>
  </si>
  <si>
    <t>Emergency Fund</t>
  </si>
  <si>
    <t>Sub-Total Phase 7</t>
  </si>
  <si>
    <t xml:space="preserve">GRAND TOTAL </t>
  </si>
  <si>
    <t>Designation</t>
  </si>
  <si>
    <t>Total</t>
  </si>
  <si>
    <t>JT Grant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</si>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</sst>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1" xfId="0" applyNumberFormat="1" applyFont="1" applyBorder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/>
    <xf numFmtId="164" fontId="3" fillId="0" borderId="0" xfId="1" applyNumberFormat="1" applyFont="1"/>
    <xf numFmtId="43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5" fontId="4" fillId="5" borderId="1" xfId="2" applyNumberFormat="1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right" vertical="center" wrapText="1"/>
    </xf>
    <xf numFmtId="164" fontId="2" fillId="6" borderId="1" xfId="1" applyNumberFormat="1" applyFont="1" applyFill="1" applyBorder="1" applyAlignment="1">
      <alignment horizontal="right" vertical="center" wrapText="1"/>
    </xf>
    <xf numFmtId="165" fontId="6" fillId="2" borderId="1" xfId="2" applyNumberFormat="1" applyFont="1" applyFill="1" applyBorder="1" applyAlignment="1">
      <alignment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165" fontId="4" fillId="3" borderId="1" xfId="2" applyNumberFormat="1" applyFont="1" applyFill="1" applyBorder="1" applyAlignment="1">
      <alignment vertical="center"/>
    </xf>
    <xf numFmtId="164" fontId="2" fillId="0" borderId="1" xfId="0" applyNumberFormat="1" applyFon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E49" sqref="E49"/>
    </sheetView>
  </sheetViews>
  <sheetFormatPr defaultRowHeight="12.75" x14ac:dyDescent="0.2"/>
  <cols>
    <col min="1" max="1" width="30.7109375" style="1" customWidth="1"/>
    <col min="2" max="2" width="4.85546875" style="1" customWidth="1"/>
    <col min="3" max="3" width="8.5703125" style="1" bestFit="1" customWidth="1"/>
    <col min="4" max="4" width="8.7109375" style="1" bestFit="1" customWidth="1"/>
    <col min="5" max="5" width="11.140625" style="1" customWidth="1"/>
    <col min="6" max="6" width="10.7109375" style="1" bestFit="1" customWidth="1"/>
    <col min="7" max="7" width="11" style="1" customWidth="1"/>
    <col min="8" max="8" width="13.28515625" style="1" bestFit="1" customWidth="1"/>
    <col min="9" max="9" width="9.28515625" style="1" bestFit="1" customWidth="1"/>
    <col min="10" max="10" width="14.28515625" style="1" bestFit="1" customWidth="1"/>
    <col min="11" max="11" width="9.140625" style="1"/>
    <col min="12" max="12" width="10.5703125" style="1" bestFit="1" customWidth="1"/>
    <col min="13" max="16384" width="9.140625" style="1"/>
  </cols>
  <sheetData>
    <row r="1" spans="1:12" ht="15" x14ac:dyDescent="0.25">
      <c r="A1" s="41" t="s">
        <v>0</v>
      </c>
      <c r="B1" s="41"/>
      <c r="C1" s="41"/>
      <c r="D1" s="41"/>
      <c r="E1" s="41"/>
      <c r="F1" s="41"/>
      <c r="G1" s="41"/>
    </row>
    <row r="2" spans="1:12" ht="15" x14ac:dyDescent="0.25">
      <c r="A2" s="41" t="s">
        <v>1</v>
      </c>
      <c r="B2" s="41"/>
      <c r="C2" s="41"/>
      <c r="D2" s="41"/>
      <c r="E2" s="41"/>
      <c r="F2" s="41"/>
      <c r="G2" s="41"/>
    </row>
    <row r="4" spans="1:12" ht="25.5" x14ac:dyDescent="0.2">
      <c r="A4" s="2" t="s">
        <v>2</v>
      </c>
      <c r="B4" s="2" t="s">
        <v>3</v>
      </c>
      <c r="C4" s="2" t="s">
        <v>4</v>
      </c>
      <c r="D4" s="2" t="s">
        <v>5</v>
      </c>
      <c r="E4" s="31" t="s">
        <v>6</v>
      </c>
      <c r="F4" s="3" t="s">
        <v>7</v>
      </c>
      <c r="G4" s="3" t="s">
        <v>8</v>
      </c>
    </row>
    <row r="5" spans="1:12" x14ac:dyDescent="0.2">
      <c r="A5" s="4" t="s">
        <v>9</v>
      </c>
      <c r="B5" s="5"/>
      <c r="C5" s="6"/>
      <c r="D5" s="6"/>
      <c r="E5" s="32"/>
      <c r="F5" s="6"/>
      <c r="G5" s="6"/>
    </row>
    <row r="6" spans="1:12" x14ac:dyDescent="0.2">
      <c r="A6" s="7" t="s">
        <v>10</v>
      </c>
      <c r="B6" s="8">
        <v>2</v>
      </c>
      <c r="C6" s="9">
        <v>175</v>
      </c>
      <c r="D6" s="9">
        <f>B6*C6</f>
        <v>350</v>
      </c>
      <c r="E6" s="32"/>
      <c r="F6" s="9">
        <v>350</v>
      </c>
      <c r="G6" s="10">
        <f>F6+E6</f>
        <v>350</v>
      </c>
    </row>
    <row r="7" spans="1:12" x14ac:dyDescent="0.2">
      <c r="A7" s="7" t="s">
        <v>11</v>
      </c>
      <c r="B7" s="8">
        <v>2</v>
      </c>
      <c r="C7" s="9">
        <v>265</v>
      </c>
      <c r="D7" s="9">
        <f t="shared" ref="D7:D36" si="0">B7*C7</f>
        <v>530</v>
      </c>
      <c r="E7" s="32">
        <v>0</v>
      </c>
      <c r="F7" s="9">
        <v>530</v>
      </c>
      <c r="G7" s="10">
        <f>F7+E7</f>
        <v>530</v>
      </c>
    </row>
    <row r="8" spans="1:12" x14ac:dyDescent="0.2">
      <c r="A8" s="7" t="s">
        <v>12</v>
      </c>
      <c r="B8" s="8">
        <v>2</v>
      </c>
      <c r="C8" s="9">
        <v>265</v>
      </c>
      <c r="D8" s="9">
        <f t="shared" si="0"/>
        <v>530</v>
      </c>
      <c r="E8" s="32">
        <v>0</v>
      </c>
      <c r="F8" s="9">
        <v>530</v>
      </c>
      <c r="G8" s="10">
        <f>F8+E8</f>
        <v>530</v>
      </c>
    </row>
    <row r="9" spans="1:12" x14ac:dyDescent="0.2">
      <c r="A9" s="11" t="s">
        <v>13</v>
      </c>
      <c r="B9" s="12"/>
      <c r="C9" s="13"/>
      <c r="D9" s="14">
        <f>SUM(D6:D8)</f>
        <v>1410</v>
      </c>
      <c r="E9" s="14">
        <f>SUM(E6:E8)</f>
        <v>0</v>
      </c>
      <c r="F9" s="14">
        <f>SUM(F6:F8)</f>
        <v>1410</v>
      </c>
      <c r="G9" s="18">
        <f>SUM(G6:G8)</f>
        <v>1410</v>
      </c>
    </row>
    <row r="10" spans="1:12" x14ac:dyDescent="0.2">
      <c r="A10" s="15" t="s">
        <v>14</v>
      </c>
      <c r="B10" s="16"/>
      <c r="C10" s="17"/>
      <c r="D10" s="17"/>
      <c r="E10" s="17"/>
      <c r="F10" s="17"/>
      <c r="G10" s="17"/>
    </row>
    <row r="11" spans="1:12" ht="25.5" x14ac:dyDescent="0.2">
      <c r="A11" s="7" t="s">
        <v>15</v>
      </c>
      <c r="B11" s="8">
        <v>2</v>
      </c>
      <c r="C11" s="9">
        <v>1740</v>
      </c>
      <c r="D11" s="9">
        <f t="shared" si="0"/>
        <v>3480</v>
      </c>
      <c r="E11" s="32">
        <f t="shared" ref="E11:E27" si="1">D11</f>
        <v>3480</v>
      </c>
      <c r="F11" s="9">
        <v>0</v>
      </c>
      <c r="G11" s="10">
        <f>F11+E11</f>
        <v>3480</v>
      </c>
    </row>
    <row r="12" spans="1:12" x14ac:dyDescent="0.2">
      <c r="A12" s="11" t="s">
        <v>16</v>
      </c>
      <c r="B12" s="12"/>
      <c r="C12" s="13"/>
      <c r="D12" s="14">
        <f>SUM(D11:D11)</f>
        <v>3480</v>
      </c>
      <c r="E12" s="14">
        <f>SUM(E11:E11)</f>
        <v>3480</v>
      </c>
      <c r="F12" s="13">
        <v>0</v>
      </c>
      <c r="G12" s="18">
        <f>F12+E12</f>
        <v>3480</v>
      </c>
    </row>
    <row r="13" spans="1:12" ht="25.5" x14ac:dyDescent="0.2">
      <c r="A13" s="15" t="s">
        <v>17</v>
      </c>
      <c r="B13" s="16"/>
      <c r="C13" s="17"/>
      <c r="D13" s="17"/>
      <c r="E13" s="17"/>
      <c r="F13" s="17"/>
      <c r="G13" s="17"/>
    </row>
    <row r="14" spans="1:12" x14ac:dyDescent="0.2">
      <c r="A14" s="7" t="s">
        <v>18</v>
      </c>
      <c r="B14" s="8">
        <v>2</v>
      </c>
      <c r="C14" s="9">
        <v>1000</v>
      </c>
      <c r="D14" s="9">
        <f t="shared" si="0"/>
        <v>2000</v>
      </c>
      <c r="E14" s="32">
        <v>2000</v>
      </c>
      <c r="F14" s="9">
        <v>0</v>
      </c>
      <c r="G14" s="10">
        <f t="shared" ref="G14:G20" si="2">F14+E14</f>
        <v>2000</v>
      </c>
      <c r="I14" s="19"/>
      <c r="J14" s="19"/>
      <c r="L14" s="20"/>
    </row>
    <row r="15" spans="1:12" x14ac:dyDescent="0.2">
      <c r="A15" s="7" t="s">
        <v>19</v>
      </c>
      <c r="B15" s="8">
        <v>160</v>
      </c>
      <c r="C15" s="9">
        <v>10</v>
      </c>
      <c r="D15" s="9">
        <f t="shared" si="0"/>
        <v>1600</v>
      </c>
      <c r="E15" s="32">
        <f t="shared" si="1"/>
        <v>1600</v>
      </c>
      <c r="F15" s="9">
        <v>0</v>
      </c>
      <c r="G15" s="10">
        <f t="shared" si="2"/>
        <v>1600</v>
      </c>
    </row>
    <row r="16" spans="1:12" x14ac:dyDescent="0.2">
      <c r="A16" s="7" t="s">
        <v>20</v>
      </c>
      <c r="B16" s="8">
        <v>100</v>
      </c>
      <c r="C16" s="9">
        <v>10</v>
      </c>
      <c r="D16" s="9">
        <f t="shared" si="0"/>
        <v>1000</v>
      </c>
      <c r="E16" s="32">
        <f t="shared" si="1"/>
        <v>1000</v>
      </c>
      <c r="F16" s="9">
        <v>0</v>
      </c>
      <c r="G16" s="10">
        <f t="shared" si="2"/>
        <v>1000</v>
      </c>
    </row>
    <row r="17" spans="1:12" x14ac:dyDescent="0.2">
      <c r="A17" s="7" t="s">
        <v>21</v>
      </c>
      <c r="B17" s="8">
        <v>160</v>
      </c>
      <c r="C17" s="9">
        <v>26.81</v>
      </c>
      <c r="D17" s="9">
        <f t="shared" si="0"/>
        <v>4289.5999999999995</v>
      </c>
      <c r="E17" s="32">
        <v>4290</v>
      </c>
      <c r="F17" s="9">
        <v>0</v>
      </c>
      <c r="G17" s="10">
        <f t="shared" si="2"/>
        <v>4290</v>
      </c>
      <c r="H17" s="19"/>
      <c r="I17" s="19"/>
    </row>
    <row r="18" spans="1:12" x14ac:dyDescent="0.2">
      <c r="A18" s="7" t="s">
        <v>22</v>
      </c>
      <c r="B18" s="8">
        <v>4</v>
      </c>
      <c r="C18" s="9">
        <v>210</v>
      </c>
      <c r="D18" s="9">
        <f t="shared" si="0"/>
        <v>840</v>
      </c>
      <c r="E18" s="32">
        <v>0</v>
      </c>
      <c r="F18" s="9">
        <v>840</v>
      </c>
      <c r="G18" s="10">
        <f t="shared" si="2"/>
        <v>840</v>
      </c>
      <c r="H18" s="19"/>
      <c r="I18" s="19"/>
    </row>
    <row r="19" spans="1:12" x14ac:dyDescent="0.2">
      <c r="A19" s="7" t="s">
        <v>23</v>
      </c>
      <c r="B19" s="8">
        <v>2</v>
      </c>
      <c r="C19" s="9">
        <v>175</v>
      </c>
      <c r="D19" s="9">
        <f t="shared" si="0"/>
        <v>350</v>
      </c>
      <c r="E19" s="32">
        <v>500</v>
      </c>
      <c r="F19" s="9">
        <v>0</v>
      </c>
      <c r="G19" s="10">
        <f t="shared" si="2"/>
        <v>500</v>
      </c>
      <c r="H19" s="19"/>
      <c r="I19" s="19"/>
      <c r="J19" s="19"/>
      <c r="L19" s="20"/>
    </row>
    <row r="20" spans="1:12" x14ac:dyDescent="0.2">
      <c r="A20" s="11" t="s">
        <v>24</v>
      </c>
      <c r="B20" s="12"/>
      <c r="C20" s="13"/>
      <c r="D20" s="14">
        <f>SUM(D14:D19)</f>
        <v>10079.599999999999</v>
      </c>
      <c r="E20" s="14">
        <f>SUM(E14:E19)</f>
        <v>9390</v>
      </c>
      <c r="F20" s="14">
        <f>SUM(F14:F19)</f>
        <v>840</v>
      </c>
      <c r="G20" s="18">
        <f t="shared" si="2"/>
        <v>10230</v>
      </c>
      <c r="H20" s="19"/>
      <c r="I20" s="19"/>
      <c r="J20" s="19"/>
      <c r="L20" s="20"/>
    </row>
    <row r="21" spans="1:12" ht="25.5" x14ac:dyDescent="0.2">
      <c r="A21" s="15" t="s">
        <v>25</v>
      </c>
      <c r="B21" s="16"/>
      <c r="C21" s="17"/>
      <c r="D21" s="17"/>
      <c r="E21" s="17"/>
      <c r="F21" s="17"/>
      <c r="G21" s="17"/>
      <c r="H21" s="19"/>
      <c r="I21" s="19"/>
      <c r="J21" s="19"/>
      <c r="L21" s="20"/>
    </row>
    <row r="22" spans="1:12" x14ac:dyDescent="0.2">
      <c r="A22" s="7" t="s">
        <v>26</v>
      </c>
      <c r="B22" s="8">
        <v>24</v>
      </c>
      <c r="C22" s="9">
        <v>45</v>
      </c>
      <c r="D22" s="9">
        <f t="shared" si="0"/>
        <v>1080</v>
      </c>
      <c r="E22" s="32">
        <v>1200</v>
      </c>
      <c r="F22" s="9">
        <v>0</v>
      </c>
      <c r="G22" s="10">
        <f>F22+E22</f>
        <v>1200</v>
      </c>
      <c r="I22" s="19"/>
      <c r="J22" s="19"/>
      <c r="L22" s="20"/>
    </row>
    <row r="23" spans="1:12" x14ac:dyDescent="0.2">
      <c r="A23" s="7" t="s">
        <v>27</v>
      </c>
      <c r="B23" s="8">
        <v>144</v>
      </c>
      <c r="C23" s="9">
        <v>11</v>
      </c>
      <c r="D23" s="9">
        <f t="shared" si="0"/>
        <v>1584</v>
      </c>
      <c r="E23" s="32">
        <f t="shared" si="1"/>
        <v>1584</v>
      </c>
      <c r="F23" s="9">
        <v>0</v>
      </c>
      <c r="G23" s="10">
        <f>F23+E23</f>
        <v>1584</v>
      </c>
      <c r="I23" s="19"/>
      <c r="J23" s="19"/>
      <c r="L23" s="20"/>
    </row>
    <row r="24" spans="1:12" x14ac:dyDescent="0.2">
      <c r="A24" s="11" t="s">
        <v>28</v>
      </c>
      <c r="B24" s="12"/>
      <c r="C24" s="13"/>
      <c r="D24" s="14">
        <f>SUM(D22:D23)</f>
        <v>2664</v>
      </c>
      <c r="E24" s="14">
        <f>SUM(E22:E23)</f>
        <v>2784</v>
      </c>
      <c r="F24" s="13">
        <v>0</v>
      </c>
      <c r="G24" s="18">
        <f>F24+E24</f>
        <v>2784</v>
      </c>
      <c r="I24" s="19"/>
    </row>
    <row r="25" spans="1:12" x14ac:dyDescent="0.2">
      <c r="A25" s="4" t="s">
        <v>29</v>
      </c>
      <c r="B25" s="5"/>
      <c r="C25" s="6"/>
      <c r="D25" s="6"/>
      <c r="E25" s="17"/>
      <c r="F25" s="6"/>
      <c r="G25" s="6"/>
      <c r="H25" s="19"/>
      <c r="I25" s="19"/>
      <c r="J25" s="19"/>
      <c r="K25" s="19"/>
    </row>
    <row r="26" spans="1:12" ht="25.5" x14ac:dyDescent="0.2">
      <c r="A26" s="7" t="s">
        <v>30</v>
      </c>
      <c r="B26" s="8">
        <v>2</v>
      </c>
      <c r="C26" s="9">
        <v>750</v>
      </c>
      <c r="D26" s="9">
        <f t="shared" si="0"/>
        <v>1500</v>
      </c>
      <c r="E26" s="32">
        <v>1500</v>
      </c>
      <c r="F26" s="9">
        <v>0</v>
      </c>
      <c r="G26" s="10">
        <f>F26+E26</f>
        <v>1500</v>
      </c>
      <c r="H26" s="19"/>
      <c r="I26" s="19"/>
      <c r="J26" s="19"/>
      <c r="K26" s="19"/>
    </row>
    <row r="27" spans="1:12" x14ac:dyDescent="0.2">
      <c r="A27" s="7" t="s">
        <v>31</v>
      </c>
      <c r="B27" s="8">
        <v>2</v>
      </c>
      <c r="C27" s="9">
        <v>348</v>
      </c>
      <c r="D27" s="9">
        <f t="shared" si="0"/>
        <v>696</v>
      </c>
      <c r="E27" s="32">
        <f t="shared" si="1"/>
        <v>696</v>
      </c>
      <c r="F27" s="9">
        <v>0</v>
      </c>
      <c r="G27" s="10">
        <f>F27+E27</f>
        <v>696</v>
      </c>
      <c r="I27" s="19"/>
      <c r="J27" s="19"/>
      <c r="K27" s="19"/>
    </row>
    <row r="28" spans="1:12" x14ac:dyDescent="0.2">
      <c r="A28" s="21" t="s">
        <v>32</v>
      </c>
      <c r="B28" s="12"/>
      <c r="C28" s="13"/>
      <c r="D28" s="14">
        <f>SUM(D26:D27)</f>
        <v>2196</v>
      </c>
      <c r="E28" s="14">
        <f>SUM(E26:E27)</f>
        <v>2196</v>
      </c>
      <c r="F28" s="13">
        <v>0</v>
      </c>
      <c r="G28" s="18">
        <f>F28+E28</f>
        <v>2196</v>
      </c>
      <c r="I28" s="19"/>
      <c r="J28" s="19"/>
      <c r="K28" s="19"/>
    </row>
    <row r="29" spans="1:12" ht="25.5" x14ac:dyDescent="0.2">
      <c r="A29" s="4" t="s">
        <v>33</v>
      </c>
      <c r="B29" s="5"/>
      <c r="C29" s="6"/>
      <c r="D29" s="6"/>
      <c r="E29" s="17"/>
      <c r="F29" s="6"/>
      <c r="G29" s="6"/>
      <c r="I29" s="19"/>
      <c r="J29" s="19"/>
      <c r="K29" s="19"/>
    </row>
    <row r="30" spans="1:12" ht="25.5" x14ac:dyDescent="0.2">
      <c r="A30" s="7" t="s">
        <v>34</v>
      </c>
      <c r="B30" s="8">
        <v>2</v>
      </c>
      <c r="C30" s="9">
        <v>2500</v>
      </c>
      <c r="D30" s="9">
        <f t="shared" si="0"/>
        <v>5000</v>
      </c>
      <c r="E30" s="32">
        <v>5000</v>
      </c>
      <c r="F30" s="9">
        <v>0</v>
      </c>
      <c r="G30" s="10">
        <f>F30+E30</f>
        <v>5000</v>
      </c>
    </row>
    <row r="31" spans="1:12" x14ac:dyDescent="0.2">
      <c r="A31" s="7" t="s">
        <v>35</v>
      </c>
      <c r="B31" s="8">
        <v>2</v>
      </c>
      <c r="C31" s="9">
        <v>350</v>
      </c>
      <c r="D31" s="9">
        <f t="shared" si="0"/>
        <v>700</v>
      </c>
      <c r="E31" s="32">
        <v>700</v>
      </c>
      <c r="F31" s="9">
        <v>0</v>
      </c>
      <c r="G31" s="10">
        <f>F31+E31</f>
        <v>700</v>
      </c>
    </row>
    <row r="32" spans="1:12" x14ac:dyDescent="0.2">
      <c r="A32" s="21" t="s">
        <v>36</v>
      </c>
      <c r="B32" s="12"/>
      <c r="C32" s="13"/>
      <c r="D32" s="14">
        <f>SUM(D30:D31)</f>
        <v>5700</v>
      </c>
      <c r="E32" s="14">
        <f>SUM(E30:E31)</f>
        <v>5700</v>
      </c>
      <c r="F32" s="14">
        <f>SUM(F30:F31)</f>
        <v>0</v>
      </c>
      <c r="G32" s="18">
        <f>F32+E32</f>
        <v>5700</v>
      </c>
    </row>
    <row r="33" spans="1:8" ht="25.5" x14ac:dyDescent="0.2">
      <c r="A33" s="4" t="s">
        <v>37</v>
      </c>
      <c r="B33" s="5"/>
      <c r="C33" s="6"/>
      <c r="D33" s="6"/>
      <c r="E33" s="17"/>
      <c r="F33" s="6"/>
      <c r="G33" s="6"/>
    </row>
    <row r="34" spans="1:8" x14ac:dyDescent="0.2">
      <c r="A34" s="7" t="s">
        <v>38</v>
      </c>
      <c r="B34" s="8">
        <v>2</v>
      </c>
      <c r="C34" s="9">
        <v>175</v>
      </c>
      <c r="D34" s="9">
        <f t="shared" ref="D34:D35" si="3">B34*C34</f>
        <v>350</v>
      </c>
      <c r="E34" s="32">
        <v>500</v>
      </c>
      <c r="F34" s="9">
        <v>0</v>
      </c>
      <c r="G34" s="10">
        <f>F34+E34</f>
        <v>500</v>
      </c>
    </row>
    <row r="35" spans="1:8" x14ac:dyDescent="0.2">
      <c r="A35" s="7" t="s">
        <v>39</v>
      </c>
      <c r="B35" s="8">
        <v>2</v>
      </c>
      <c r="C35" s="9">
        <v>261</v>
      </c>
      <c r="D35" s="9">
        <f t="shared" si="3"/>
        <v>522</v>
      </c>
      <c r="E35" s="32">
        <v>600</v>
      </c>
      <c r="F35" s="9">
        <v>0</v>
      </c>
      <c r="G35" s="10">
        <f>F35+E35</f>
        <v>600</v>
      </c>
    </row>
    <row r="36" spans="1:8" ht="25.5" x14ac:dyDescent="0.2">
      <c r="A36" s="7" t="s">
        <v>40</v>
      </c>
      <c r="B36" s="8">
        <v>2</v>
      </c>
      <c r="C36" s="9">
        <v>175</v>
      </c>
      <c r="D36" s="9">
        <f t="shared" si="0"/>
        <v>350</v>
      </c>
      <c r="E36" s="32">
        <v>350</v>
      </c>
      <c r="F36" s="9">
        <v>0</v>
      </c>
      <c r="G36" s="10">
        <f>F36+E36</f>
        <v>350</v>
      </c>
    </row>
    <row r="37" spans="1:8" x14ac:dyDescent="0.2">
      <c r="A37" s="24" t="s">
        <v>41</v>
      </c>
      <c r="B37" s="25"/>
      <c r="C37" s="26">
        <v>0</v>
      </c>
      <c r="D37" s="26">
        <v>400</v>
      </c>
      <c r="E37" s="33">
        <v>0</v>
      </c>
      <c r="F37" s="26">
        <v>400</v>
      </c>
      <c r="G37" s="27">
        <f>F37+E37</f>
        <v>400</v>
      </c>
    </row>
    <row r="38" spans="1:8" x14ac:dyDescent="0.2">
      <c r="A38" s="11" t="s">
        <v>42</v>
      </c>
      <c r="B38" s="12"/>
      <c r="C38" s="13"/>
      <c r="D38" s="14">
        <f>SUM(D34:D37)</f>
        <v>1622</v>
      </c>
      <c r="E38" s="14">
        <f>SUM(E34:E37)</f>
        <v>1450</v>
      </c>
      <c r="F38" s="14">
        <f>SUM(F34:F37)</f>
        <v>400</v>
      </c>
      <c r="G38" s="14">
        <f>SUM(G34:G37)</f>
        <v>1850</v>
      </c>
    </row>
    <row r="39" spans="1:8" ht="15.75" customHeight="1" x14ac:dyDescent="0.2">
      <c r="A39" s="34" t="s">
        <v>43</v>
      </c>
      <c r="B39" s="35"/>
      <c r="C39" s="36"/>
      <c r="D39" s="30">
        <f>D38+D32+D28+D24+D20+D12+D9</f>
        <v>27151.599999999999</v>
      </c>
      <c r="E39" s="30">
        <f>E38+E32+E28+E24+E20+E12+E9</f>
        <v>25000</v>
      </c>
      <c r="F39" s="30">
        <f>F38+F32+F28+F24+F20+F12+F9</f>
        <v>2650</v>
      </c>
      <c r="G39" s="30">
        <f>G38+G32+G28+G24+G20+G12+G9</f>
        <v>27650</v>
      </c>
    </row>
    <row r="41" spans="1:8" x14ac:dyDescent="0.2">
      <c r="E41" s="19"/>
      <c r="H41" s="19"/>
    </row>
    <row r="42" spans="1:8" x14ac:dyDescent="0.2">
      <c r="A42" s="44" t="s">
        <v>44</v>
      </c>
      <c r="B42" s="44"/>
      <c r="C42" s="22" t="s">
        <v>45</v>
      </c>
      <c r="D42" s="37" t="s">
        <v>46</v>
      </c>
      <c r="E42" s="28" t="str">
        <f>F4</f>
        <v>Organization</v>
      </c>
      <c r="H42" s="19"/>
    </row>
    <row r="43" spans="1:8" x14ac:dyDescent="0.2">
      <c r="A43" s="42" t="str">
        <f>A5</f>
        <v xml:space="preserve">PHASE 1: PRELIMINARY WORKS </v>
      </c>
      <c r="B43" s="42"/>
      <c r="C43" s="23">
        <f>D9</f>
        <v>1410</v>
      </c>
      <c r="D43" s="38">
        <f>E9</f>
        <v>0</v>
      </c>
      <c r="E43" s="40">
        <f>F9</f>
        <v>1410</v>
      </c>
      <c r="H43" s="19"/>
    </row>
    <row r="44" spans="1:8" x14ac:dyDescent="0.2">
      <c r="A44" s="42" t="str">
        <f>A10</f>
        <v>PHASE 2: PREPARATORY WORKS</v>
      </c>
      <c r="B44" s="42"/>
      <c r="C44" s="23">
        <f>D12</f>
        <v>3480</v>
      </c>
      <c r="D44" s="38">
        <f>E12</f>
        <v>3480</v>
      </c>
      <c r="E44" s="40">
        <f>F12</f>
        <v>0</v>
      </c>
    </row>
    <row r="45" spans="1:8" ht="12.75" customHeight="1" x14ac:dyDescent="0.2">
      <c r="A45" s="45" t="str">
        <f>A13</f>
        <v>PHASE 3: BOREHOLES CONSTRUCTION</v>
      </c>
      <c r="B45" s="46"/>
      <c r="C45" s="23">
        <f>D20</f>
        <v>10079.599999999999</v>
      </c>
      <c r="D45" s="38">
        <f>E20</f>
        <v>9390</v>
      </c>
      <c r="E45" s="10">
        <f>F20</f>
        <v>840</v>
      </c>
    </row>
    <row r="46" spans="1:8" ht="14.25" customHeight="1" x14ac:dyDescent="0.2">
      <c r="A46" s="45" t="str">
        <f>A21</f>
        <v>PHASE 4: DEVELOPMENT AND PUMPING TEST</v>
      </c>
      <c r="B46" s="46"/>
      <c r="C46" s="23">
        <f>D24</f>
        <v>2664</v>
      </c>
      <c r="D46" s="38">
        <f>E24</f>
        <v>2784</v>
      </c>
      <c r="E46" s="10">
        <f>F28</f>
        <v>0</v>
      </c>
    </row>
    <row r="47" spans="1:8" x14ac:dyDescent="0.2">
      <c r="A47" s="42" t="str">
        <f>A25</f>
        <v>PHASE 5: SURFACE LAYOUTS</v>
      </c>
      <c r="B47" s="42"/>
      <c r="C47" s="23">
        <f>D28</f>
        <v>2196</v>
      </c>
      <c r="D47" s="38">
        <f>E28</f>
        <v>2196</v>
      </c>
      <c r="E47" s="10">
        <f>F28</f>
        <v>0</v>
      </c>
    </row>
    <row r="48" spans="1:8" x14ac:dyDescent="0.2">
      <c r="A48" s="42" t="str">
        <f>A29</f>
        <v>PHASE 6: SUPPLY AND INSTALLATION OF PUMPS</v>
      </c>
      <c r="B48" s="42"/>
      <c r="C48" s="23">
        <f>D32</f>
        <v>5700</v>
      </c>
      <c r="D48" s="38">
        <f>E32</f>
        <v>5700</v>
      </c>
      <c r="E48" s="10">
        <f>F32</f>
        <v>0</v>
      </c>
    </row>
    <row r="49" spans="1:5" ht="11.25" customHeight="1" x14ac:dyDescent="0.2">
      <c r="A49" s="42" t="str">
        <f>A33</f>
        <v>PHASE 7: PUT INTO SERVICE ACTIVITIES</v>
      </c>
      <c r="B49" s="42"/>
      <c r="C49" s="23">
        <f>D38</f>
        <v>1622</v>
      </c>
      <c r="D49" s="38">
        <f>E38</f>
        <v>1450</v>
      </c>
      <c r="E49" s="10">
        <f>F38</f>
        <v>400</v>
      </c>
    </row>
    <row r="50" spans="1:5" x14ac:dyDescent="0.2">
      <c r="A50" s="43" t="s">
        <v>47</v>
      </c>
      <c r="B50" s="43"/>
      <c r="C50" s="29">
        <f>SUM(C43:C49)</f>
        <v>27151.599999999999</v>
      </c>
      <c r="D50" s="39">
        <f>SUM(D43:D49)</f>
        <v>25000</v>
      </c>
      <c r="E50" s="29">
        <f>SUM(E43:E49)</f>
        <v>2650</v>
      </c>
    </row>
  </sheetData>
  <mergeCells count="11">
    <mergeCell ref="A1:G1"/>
    <mergeCell ref="A47:B47"/>
    <mergeCell ref="A48:B48"/>
    <mergeCell ref="A49:B49"/>
    <mergeCell ref="A50:B50"/>
    <mergeCell ref="A2:G2"/>
    <mergeCell ref="A42:B42"/>
    <mergeCell ref="A43:B43"/>
    <mergeCell ref="A44:B44"/>
    <mergeCell ref="A45:B45"/>
    <mergeCell ref="A46:B46"/>
  </mergeCells>
  <printOptions horizontalCentered="1"/>
  <pageMargins left="0.15" right="0.15" top="0.25" bottom="0.15" header="0.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>U S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MlbAdmin</dc:creator>
  <cp:keywords/>
  <dc:description/>
  <cp:lastModifiedBy>Birchill, Emma</cp:lastModifiedBy>
  <cp:revision/>
  <dcterms:created xsi:type="dcterms:W3CDTF">2016-04-18T12:58:27Z</dcterms:created>
  <dcterms:modified xsi:type="dcterms:W3CDTF">2022-01-06T14:03:37Z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BaroneV@state.gov</vt:lpwstr>
  </property>
  <property fmtid="{D5CDD505-2E9C-101B-9397-08002B2CF9AE}" pid="5" name="MSIP_Label_1665d9ee-429a-4d5f-97cc-cfb56e044a6e_SetDate">
    <vt:lpwstr>2019-12-09T12:37:42.7091244Z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274b48b4-61fa-4237-a430-59a35b35cf8a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